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AGES\2026-2027 Wages\"/>
    </mc:Choice>
  </mc:AlternateContent>
  <xr:revisionPtr revIDLastSave="0" documentId="8_{47B30048-78BE-4BAA-933B-F0A3235450F0}" xr6:coauthVersionLast="47" xr6:coauthVersionMax="47" xr10:uidLastSave="{00000000-0000-0000-0000-000000000000}"/>
  <bookViews>
    <workbookView xWindow="28680" yWindow="-120" windowWidth="29040" windowHeight="15720" xr2:uid="{6D40D31D-4ED6-4C26-B643-AC2F57D26FDD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I9" i="1"/>
  <c r="H9" i="1"/>
  <c r="G9" i="1"/>
  <c r="F9" i="1"/>
  <c r="E9" i="1"/>
  <c r="C8" i="1"/>
  <c r="C7" i="1"/>
  <c r="J9" i="1" l="1"/>
  <c r="I7" i="1"/>
  <c r="H7" i="1"/>
  <c r="G7" i="1"/>
  <c r="F7" i="1"/>
  <c r="E7" i="1"/>
  <c r="I8" i="1"/>
  <c r="H8" i="1"/>
  <c r="G8" i="1"/>
  <c r="F8" i="1"/>
  <c r="E8" i="1"/>
  <c r="I11" i="1"/>
  <c r="H11" i="1"/>
  <c r="G11" i="1"/>
  <c r="F11" i="1"/>
  <c r="E11" i="1"/>
  <c r="I12" i="1"/>
  <c r="H12" i="1"/>
  <c r="G12" i="1"/>
  <c r="F12" i="1"/>
  <c r="E12" i="1"/>
  <c r="J12" i="1" s="1"/>
  <c r="I13" i="1"/>
  <c r="H13" i="1"/>
  <c r="G13" i="1"/>
  <c r="F13" i="1"/>
  <c r="E13" i="1"/>
  <c r="J13" i="1" s="1"/>
  <c r="I14" i="1"/>
  <c r="H14" i="1"/>
  <c r="G14" i="1"/>
  <c r="F14" i="1"/>
  <c r="E14" i="1"/>
  <c r="I15" i="1"/>
  <c r="H15" i="1"/>
  <c r="G15" i="1"/>
  <c r="F15" i="1"/>
  <c r="E15" i="1"/>
  <c r="J15" i="1" s="1"/>
  <c r="I16" i="1"/>
  <c r="H16" i="1"/>
  <c r="G16" i="1"/>
  <c r="F16" i="1"/>
  <c r="E16" i="1"/>
  <c r="I17" i="1"/>
  <c r="H17" i="1"/>
  <c r="G17" i="1"/>
  <c r="F17" i="1"/>
  <c r="E17" i="1"/>
  <c r="J17" i="1" s="1"/>
  <c r="I19" i="1"/>
  <c r="H19" i="1"/>
  <c r="G19" i="1"/>
  <c r="F19" i="1"/>
  <c r="E19" i="1"/>
  <c r="J19" i="1" s="1"/>
  <c r="I20" i="1"/>
  <c r="H20" i="1"/>
  <c r="G20" i="1"/>
  <c r="F20" i="1"/>
  <c r="E20" i="1"/>
  <c r="I21" i="1"/>
  <c r="H21" i="1"/>
  <c r="G21" i="1"/>
  <c r="F21" i="1"/>
  <c r="E21" i="1"/>
  <c r="I22" i="1"/>
  <c r="H22" i="1"/>
  <c r="G22" i="1"/>
  <c r="F22" i="1"/>
  <c r="E22" i="1"/>
  <c r="I23" i="1"/>
  <c r="H23" i="1"/>
  <c r="G23" i="1"/>
  <c r="F23" i="1"/>
  <c r="E23" i="1"/>
  <c r="J23" i="1" s="1"/>
  <c r="I24" i="1"/>
  <c r="H24" i="1"/>
  <c r="G24" i="1"/>
  <c r="F24" i="1"/>
  <c r="E24" i="1"/>
  <c r="J24" i="1" s="1"/>
  <c r="I25" i="1"/>
  <c r="H25" i="1"/>
  <c r="G25" i="1"/>
  <c r="F25" i="1"/>
  <c r="E25" i="1"/>
  <c r="J8" i="1" l="1"/>
  <c r="J25" i="1"/>
  <c r="J20" i="1"/>
  <c r="J14" i="1"/>
  <c r="J22" i="1"/>
  <c r="J7" i="1"/>
  <c r="J16" i="1"/>
  <c r="J11" i="1"/>
  <c r="J21" i="1"/>
</calcChain>
</file>

<file path=xl/sharedStrings.xml><?xml version="1.0" encoding="utf-8"?>
<sst xmlns="http://schemas.openxmlformats.org/spreadsheetml/2006/main" count="43" uniqueCount="41">
  <si>
    <t>IBEW LOCAL 60 WAGES</t>
  </si>
  <si>
    <t>Wage</t>
  </si>
  <si>
    <t>H &amp; W</t>
  </si>
  <si>
    <t xml:space="preserve">NEBF       </t>
  </si>
  <si>
    <t xml:space="preserve">IBEW LU        60                Pension        </t>
  </si>
  <si>
    <t xml:space="preserve">IBEW LU           60                401k        </t>
  </si>
  <si>
    <t xml:space="preserve">Vacation Fund           </t>
  </si>
  <si>
    <t xml:space="preserve">JATC                 Fund                        </t>
  </si>
  <si>
    <t>Total</t>
  </si>
  <si>
    <t>Classification</t>
  </si>
  <si>
    <t>%</t>
  </si>
  <si>
    <t>Rate</t>
  </si>
  <si>
    <t>Fund</t>
  </si>
  <si>
    <t>Package</t>
  </si>
  <si>
    <t>General Foreman</t>
  </si>
  <si>
    <t>JIW+20%</t>
  </si>
  <si>
    <t>Foreman</t>
  </si>
  <si>
    <t>JIW+10%</t>
  </si>
  <si>
    <t xml:space="preserve">Journeyman </t>
  </si>
  <si>
    <t xml:space="preserve">Apprentice  </t>
  </si>
  <si>
    <t>% of JIW</t>
  </si>
  <si>
    <t>6th Period</t>
  </si>
  <si>
    <t>5th Period</t>
  </si>
  <si>
    <t>4th Period</t>
  </si>
  <si>
    <t>3rd Period</t>
  </si>
  <si>
    <t>2nd Period</t>
  </si>
  <si>
    <r>
      <t xml:space="preserve">      </t>
    </r>
    <r>
      <rPr>
        <sz val="10"/>
        <rFont val="Arial"/>
        <family val="2"/>
      </rPr>
      <t xml:space="preserve">1st Period  </t>
    </r>
  </si>
  <si>
    <t xml:space="preserve"> 0-1,000        CW-1       </t>
  </si>
  <si>
    <t xml:space="preserve">1,001-2,000        CW-2       </t>
  </si>
  <si>
    <t xml:space="preserve">2,001-4,000        CW-3       </t>
  </si>
  <si>
    <t xml:space="preserve">4,001-6,000        CW-4       </t>
  </si>
  <si>
    <t xml:space="preserve">6,001-8,000        CW-5       </t>
  </si>
  <si>
    <t xml:space="preserve">8,001-10,000        CW-6       </t>
  </si>
  <si>
    <t xml:space="preserve">10,001-12,000        CW-7       </t>
  </si>
  <si>
    <t>JIW</t>
  </si>
  <si>
    <t>When splicing cable, Journeymen receive an additional $0.25 per hr. above the base rate.</t>
  </si>
  <si>
    <t>Notification of level changes and concurring health insurance rates will be sent as they occur.</t>
  </si>
  <si>
    <t xml:space="preserve"> in accordance with the terms of the current CBA.</t>
  </si>
  <si>
    <t>Health Insurance contribution rates will be noted on referrals for Apprentices and Construction Wiremen</t>
  </si>
  <si>
    <t>CW 1-7</t>
  </si>
  <si>
    <t>6/1/2026 thru 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</si>
</sst>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4" fontId="2" fillId="0" borderId="0" xfId="1" applyFont="1" applyFill="1"/>
    <xf numFmtId="44" fontId="2" fillId="0" borderId="0" xfId="0" applyNumberFormat="1" applyFont="1"/>
    <xf numFmtId="44" fontId="1" fillId="0" borderId="0" xfId="1" applyFill="1"/>
    <xf numFmtId="44" fontId="0" fillId="0" borderId="0" xfId="0" applyNumberForma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4" fontId="4" fillId="0" borderId="1" xfId="1" applyFont="1" applyFill="1" applyBorder="1" applyAlignment="1">
      <alignment horizontal="center" wrapText="1"/>
    </xf>
    <xf numFmtId="4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4" fontId="4" fillId="0" borderId="2" xfId="1" applyFont="1" applyFill="1" applyBorder="1" applyAlignment="1">
      <alignment horizontal="center" wrapText="1"/>
    </xf>
    <xf numFmtId="9" fontId="4" fillId="0" borderId="2" xfId="1" applyNumberFormat="1" applyFont="1" applyFill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1" fillId="0" borderId="4" xfId="1" applyFill="1" applyBorder="1" applyAlignment="1">
      <alignment vertical="center"/>
    </xf>
    <xf numFmtId="44" fontId="4" fillId="0" borderId="4" xfId="1" applyFont="1" applyFill="1" applyBorder="1" applyAlignment="1" applyProtection="1">
      <alignment vertical="center"/>
      <protection locked="0"/>
    </xf>
    <xf numFmtId="44" fontId="1" fillId="0" borderId="5" xfId="1" applyFill="1" applyBorder="1" applyAlignment="1">
      <alignment vertical="center"/>
    </xf>
    <xf numFmtId="44" fontId="0" fillId="0" borderId="6" xfId="0" applyNumberForma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44" fontId="1" fillId="0" borderId="8" xfId="1" applyFill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44" fontId="1" fillId="0" borderId="10" xfId="1" applyFill="1" applyBorder="1" applyAlignment="1">
      <alignment vertical="center"/>
    </xf>
    <xf numFmtId="44" fontId="0" fillId="0" borderId="11" xfId="0" applyNumberForma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4" fontId="1" fillId="0" borderId="14" xfId="1" applyFill="1" applyBorder="1" applyAlignment="1">
      <alignment vertical="center"/>
    </xf>
    <xf numFmtId="44" fontId="4" fillId="0" borderId="15" xfId="1" applyFont="1" applyFill="1" applyBorder="1" applyAlignment="1" applyProtection="1">
      <alignment vertical="center"/>
      <protection locked="0"/>
    </xf>
    <xf numFmtId="44" fontId="1" fillId="0" borderId="15" xfId="1" applyFill="1" applyBorder="1" applyAlignment="1">
      <alignment vertical="center"/>
    </xf>
    <xf numFmtId="44" fontId="1" fillId="0" borderId="16" xfId="1" applyFill="1" applyBorder="1" applyAlignment="1">
      <alignment vertical="center"/>
    </xf>
    <xf numFmtId="44" fontId="0" fillId="0" borderId="12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3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9" fontId="3" fillId="0" borderId="8" xfId="0" applyNumberFormat="1" applyFont="1" applyBorder="1" applyAlignment="1">
      <alignment horizontal="center" vertical="center"/>
    </xf>
    <xf numFmtId="44" fontId="4" fillId="0" borderId="8" xfId="1" applyFont="1" applyFill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9" fontId="3" fillId="0" borderId="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4" fillId="0" borderId="15" xfId="1" applyNumberFormat="1" applyFont="1" applyFill="1" applyBorder="1" applyAlignment="1">
      <alignment vertical="center"/>
    </xf>
    <xf numFmtId="0" fontId="0" fillId="0" borderId="17" xfId="0" applyBorder="1" applyAlignment="1">
      <alignment horizontal="right" vertical="center"/>
    </xf>
    <xf numFmtId="9" fontId="3" fillId="0" borderId="18" xfId="0" applyNumberFormat="1" applyFont="1" applyBorder="1" applyAlignment="1">
      <alignment horizontal="center" vertical="center"/>
    </xf>
    <xf numFmtId="44" fontId="1" fillId="0" borderId="18" xfId="1" applyFill="1" applyBorder="1" applyAlignment="1">
      <alignment vertical="center"/>
    </xf>
    <xf numFmtId="44" fontId="0" fillId="0" borderId="19" xfId="0" applyNumberFormat="1" applyBorder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C1B10-3471-45EA-AED2-5AAAEAF30702}">
  <dimension ref="A1:J32"/>
  <sheetViews>
    <sheetView tabSelected="1" zoomScaleNormal="100" workbookViewId="0">
      <selection activeCell="K6" sqref="K6"/>
    </sheetView>
  </sheetViews>
  <sheetFormatPr defaultColWidth="61.7109375" defaultRowHeight="15" x14ac:dyDescent="0.25"/>
  <cols>
    <col min="1" max="1" width="29.28515625" customWidth="1"/>
    <col min="2" max="2" width="14.140625" customWidth="1"/>
    <col min="3" max="10" width="12.7109375" customWidth="1"/>
  </cols>
  <sheetData>
    <row r="1" spans="1:10" ht="18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" x14ac:dyDescent="0.25">
      <c r="A2" s="1"/>
      <c r="B2" s="1"/>
      <c r="C2" s="2"/>
      <c r="D2" s="2"/>
      <c r="E2" s="2"/>
      <c r="F2" s="2"/>
      <c r="G2" s="2"/>
      <c r="H2" s="2"/>
      <c r="I2" s="2"/>
      <c r="J2" s="3"/>
    </row>
    <row r="3" spans="1:10" ht="18" x14ac:dyDescent="0.25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C4" s="4"/>
      <c r="D4" s="4"/>
      <c r="E4" s="4"/>
      <c r="F4" s="4"/>
      <c r="G4" s="4"/>
      <c r="H4" s="4"/>
      <c r="I4" s="4"/>
      <c r="J4" s="5"/>
    </row>
    <row r="5" spans="1:10" ht="52.5" x14ac:dyDescent="0.3">
      <c r="A5" s="6"/>
      <c r="B5" s="7"/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</row>
    <row r="6" spans="1:10" ht="27.75" thickBot="1" x14ac:dyDescent="0.35">
      <c r="A6" s="10" t="s">
        <v>9</v>
      </c>
      <c r="B6" s="11" t="s">
        <v>10</v>
      </c>
      <c r="C6" s="12" t="s">
        <v>11</v>
      </c>
      <c r="D6" s="12" t="s">
        <v>12</v>
      </c>
      <c r="E6" s="13">
        <v>0.03</v>
      </c>
      <c r="F6" s="13">
        <v>0.04</v>
      </c>
      <c r="G6" s="13">
        <v>0.06</v>
      </c>
      <c r="H6" s="13">
        <v>0.04</v>
      </c>
      <c r="I6" s="13">
        <v>0.01</v>
      </c>
      <c r="J6" s="14" t="s">
        <v>13</v>
      </c>
    </row>
    <row r="7" spans="1:10" x14ac:dyDescent="0.25">
      <c r="A7" s="15" t="s">
        <v>14</v>
      </c>
      <c r="B7" s="16" t="s">
        <v>15</v>
      </c>
      <c r="C7" s="17">
        <f>ROUND(C9*120%,2)</f>
        <v>46.8</v>
      </c>
      <c r="D7" s="18">
        <v>5.45</v>
      </c>
      <c r="E7" s="17">
        <f>ROUND(C7*E6,2)</f>
        <v>1.4</v>
      </c>
      <c r="F7" s="17">
        <f>ROUND(C7*F6,2)</f>
        <v>1.87</v>
      </c>
      <c r="G7" s="17">
        <f>ROUND(C7*G6,2)</f>
        <v>2.81</v>
      </c>
      <c r="H7" s="17">
        <f>ROUND(C7*H6,2)</f>
        <v>1.87</v>
      </c>
      <c r="I7" s="19">
        <f>ROUND(C7*I6,2)</f>
        <v>0.47</v>
      </c>
      <c r="J7" s="20">
        <f>SUM(C7:I7)</f>
        <v>60.669999999999995</v>
      </c>
    </row>
    <row r="8" spans="1:10" x14ac:dyDescent="0.25">
      <c r="A8" s="21" t="s">
        <v>16</v>
      </c>
      <c r="B8" s="22" t="s">
        <v>17</v>
      </c>
      <c r="C8" s="23">
        <f>ROUND(C9*110%,2)</f>
        <v>42.9</v>
      </c>
      <c r="D8" s="18">
        <v>5.45</v>
      </c>
      <c r="E8" s="17">
        <f>ROUND(C8*E6,2)</f>
        <v>1.29</v>
      </c>
      <c r="F8" s="17">
        <f>ROUND(C8*F6,2)</f>
        <v>1.72</v>
      </c>
      <c r="G8" s="17">
        <f>ROUND(C8*G6,2)</f>
        <v>2.57</v>
      </c>
      <c r="H8" s="17">
        <f>ROUND(C8*H6,2)</f>
        <v>1.72</v>
      </c>
      <c r="I8" s="19">
        <f>ROUND(C8*I6,2)</f>
        <v>0.43</v>
      </c>
      <c r="J8" s="20">
        <f>SUM(C8:I8)</f>
        <v>56.08</v>
      </c>
    </row>
    <row r="9" spans="1:10" ht="15.75" thickBot="1" x14ac:dyDescent="0.3">
      <c r="A9" s="24" t="s">
        <v>18</v>
      </c>
      <c r="B9" s="25" t="s">
        <v>34</v>
      </c>
      <c r="C9" s="26">
        <v>39</v>
      </c>
      <c r="D9" s="18">
        <v>5.45</v>
      </c>
      <c r="E9" s="17">
        <f>ROUND(C9*E6,2)</f>
        <v>1.17</v>
      </c>
      <c r="F9" s="17">
        <f>ROUND(C9*F6,2)</f>
        <v>1.56</v>
      </c>
      <c r="G9" s="17">
        <f>ROUND(C9*G6,2)</f>
        <v>2.34</v>
      </c>
      <c r="H9" s="17">
        <f>ROUND(C9*H6,2)</f>
        <v>1.56</v>
      </c>
      <c r="I9" s="19">
        <f>ROUND(C9*I6,2)</f>
        <v>0.39</v>
      </c>
      <c r="J9" s="27">
        <f>SUM(C9:I9)</f>
        <v>51.470000000000013</v>
      </c>
    </row>
    <row r="10" spans="1:10" ht="26.25" thickBot="1" x14ac:dyDescent="0.3">
      <c r="A10" s="28" t="s">
        <v>19</v>
      </c>
      <c r="B10" s="29" t="s">
        <v>20</v>
      </c>
      <c r="C10" s="30"/>
      <c r="D10" s="31"/>
      <c r="E10" s="32"/>
      <c r="F10" s="32"/>
      <c r="G10" s="32"/>
      <c r="H10" s="32"/>
      <c r="I10" s="33"/>
      <c r="J10" s="34"/>
    </row>
    <row r="11" spans="1:10" x14ac:dyDescent="0.25">
      <c r="A11" s="35" t="s">
        <v>21</v>
      </c>
      <c r="B11" s="36">
        <v>0.9</v>
      </c>
      <c r="C11" s="17">
        <f>ROUND(C9*B11,2)</f>
        <v>35.1</v>
      </c>
      <c r="D11" s="18">
        <v>5.45</v>
      </c>
      <c r="E11" s="17">
        <f>ROUND(C11*E6,2)</f>
        <v>1.05</v>
      </c>
      <c r="F11" s="17">
        <f>ROUND(C11*F6,2)</f>
        <v>1.4</v>
      </c>
      <c r="G11" s="17">
        <f>ROUND(C11*G6,2)</f>
        <v>2.11</v>
      </c>
      <c r="H11" s="17">
        <f>ROUND(C11*H6,2)</f>
        <v>1.4</v>
      </c>
      <c r="I11" s="19">
        <f>ROUND(C11*I6,2)</f>
        <v>0.35</v>
      </c>
      <c r="J11" s="27">
        <f>SUM(C11:I11)</f>
        <v>46.86</v>
      </c>
    </row>
    <row r="12" spans="1:10" x14ac:dyDescent="0.25">
      <c r="A12" s="35" t="s">
        <v>21</v>
      </c>
      <c r="B12" s="36">
        <v>0.81</v>
      </c>
      <c r="C12" s="17">
        <f>ROUND(C9*B12,2)</f>
        <v>31.59</v>
      </c>
      <c r="D12" s="18">
        <v>5.45</v>
      </c>
      <c r="E12" s="17">
        <f>ROUND(C12*E6,2)</f>
        <v>0.95</v>
      </c>
      <c r="F12" s="17">
        <f>ROUND(C12*F6,2)</f>
        <v>1.26</v>
      </c>
      <c r="G12" s="17">
        <f>ROUND(C12*G6,2)</f>
        <v>1.9</v>
      </c>
      <c r="H12" s="17">
        <f>ROUND(C12*H6,2)</f>
        <v>1.26</v>
      </c>
      <c r="I12" s="19">
        <f>ROUND(C12*I6,2)</f>
        <v>0.32</v>
      </c>
      <c r="J12" s="27">
        <f t="shared" ref="J12:J17" si="0">SUM(C12:I12)</f>
        <v>42.73</v>
      </c>
    </row>
    <row r="13" spans="1:10" x14ac:dyDescent="0.25">
      <c r="A13" s="37" t="s">
        <v>22</v>
      </c>
      <c r="B13" s="38">
        <v>0.71</v>
      </c>
      <c r="C13" s="17">
        <f>ROUND(C9*B13,2)</f>
        <v>27.69</v>
      </c>
      <c r="D13" s="18">
        <v>5.45</v>
      </c>
      <c r="E13" s="17">
        <f>ROUND(C13*E6,2)</f>
        <v>0.83</v>
      </c>
      <c r="F13" s="17">
        <f>ROUND(C13*F6,2)</f>
        <v>1.1100000000000001</v>
      </c>
      <c r="G13" s="17">
        <f>ROUND(C13*G6,2)</f>
        <v>1.66</v>
      </c>
      <c r="H13" s="17">
        <f>ROUND(C13*H6,2)</f>
        <v>1.1100000000000001</v>
      </c>
      <c r="I13" s="19">
        <f>ROUND(C13*I6,2)</f>
        <v>0.28000000000000003</v>
      </c>
      <c r="J13" s="27">
        <f t="shared" si="0"/>
        <v>38.129999999999995</v>
      </c>
    </row>
    <row r="14" spans="1:10" x14ac:dyDescent="0.25">
      <c r="A14" s="37" t="s">
        <v>23</v>
      </c>
      <c r="B14" s="38">
        <v>0.66</v>
      </c>
      <c r="C14" s="17">
        <f>ROUND(C9*B14,2)</f>
        <v>25.74</v>
      </c>
      <c r="D14" s="39">
        <v>3.7</v>
      </c>
      <c r="E14" s="17">
        <f>ROUND(C14*E6,2)</f>
        <v>0.77</v>
      </c>
      <c r="F14" s="17">
        <f>ROUND(C14*F6,2)</f>
        <v>1.03</v>
      </c>
      <c r="G14" s="17">
        <f>ROUND(C14*G6,2)</f>
        <v>1.54</v>
      </c>
      <c r="H14" s="17">
        <f>ROUND(C14*H6,2)</f>
        <v>1.03</v>
      </c>
      <c r="I14" s="19">
        <f>ROUND(C14*I6,2)</f>
        <v>0.26</v>
      </c>
      <c r="J14" s="27">
        <f t="shared" si="0"/>
        <v>34.07</v>
      </c>
    </row>
    <row r="15" spans="1:10" x14ac:dyDescent="0.25">
      <c r="A15" s="37" t="s">
        <v>24</v>
      </c>
      <c r="B15" s="38">
        <v>0.61</v>
      </c>
      <c r="C15" s="17">
        <f>ROUND(C9*B15,2)</f>
        <v>23.79</v>
      </c>
      <c r="D15" s="39">
        <v>3.7</v>
      </c>
      <c r="E15" s="17">
        <f>ROUND(C15*E6,2)</f>
        <v>0.71</v>
      </c>
      <c r="F15" s="17">
        <f>ROUND(C15*F6,2)</f>
        <v>0.95</v>
      </c>
      <c r="G15" s="17">
        <f>ROUND(C15*G6,2)</f>
        <v>1.43</v>
      </c>
      <c r="H15" s="17">
        <f>ROUND(C15*H6,2)</f>
        <v>0.95</v>
      </c>
      <c r="I15" s="19">
        <f>ROUND(C15*I6,2)</f>
        <v>0.24</v>
      </c>
      <c r="J15" s="27">
        <f t="shared" si="0"/>
        <v>31.769999999999996</v>
      </c>
    </row>
    <row r="16" spans="1:10" x14ac:dyDescent="0.25">
      <c r="A16" s="37" t="s">
        <v>25</v>
      </c>
      <c r="B16" s="38">
        <v>0.56000000000000005</v>
      </c>
      <c r="C16" s="17">
        <f>ROUND(C9*B16,2)</f>
        <v>21.84</v>
      </c>
      <c r="D16" s="39">
        <v>3.7</v>
      </c>
      <c r="E16" s="17">
        <f>ROUND(C16*E6,2)</f>
        <v>0.66</v>
      </c>
      <c r="F16" s="17">
        <f>ROUND(C16*F6,2)</f>
        <v>0.87</v>
      </c>
      <c r="G16" s="17">
        <f>ROUND(C16*G6,2)</f>
        <v>1.31</v>
      </c>
      <c r="H16" s="17">
        <f>ROUND(C16*H6,2)</f>
        <v>0.87</v>
      </c>
      <c r="I16" s="19">
        <f>ROUND(C16*I6,2)</f>
        <v>0.22</v>
      </c>
      <c r="J16" s="27">
        <f t="shared" si="0"/>
        <v>29.47</v>
      </c>
    </row>
    <row r="17" spans="1:10" ht="15.75" thickBot="1" x14ac:dyDescent="0.3">
      <c r="A17" s="40" t="s">
        <v>26</v>
      </c>
      <c r="B17" s="41">
        <v>0.51</v>
      </c>
      <c r="C17" s="17">
        <f>ROUND(C9*B17,2)</f>
        <v>19.89</v>
      </c>
      <c r="D17" s="39">
        <v>3.7</v>
      </c>
      <c r="E17" s="17">
        <f>ROUND(C17*E6,2)</f>
        <v>0.6</v>
      </c>
      <c r="F17" s="17">
        <f>ROUND(C17*F6,2)</f>
        <v>0.8</v>
      </c>
      <c r="G17" s="17">
        <f>ROUND(C17*G6,2)</f>
        <v>1.19</v>
      </c>
      <c r="H17" s="17">
        <f>ROUND(C17*H6,2)</f>
        <v>0.8</v>
      </c>
      <c r="I17" s="19">
        <f>ROUND(C17*I6,2)</f>
        <v>0.2</v>
      </c>
      <c r="J17" s="27">
        <f t="shared" si="0"/>
        <v>27.180000000000003</v>
      </c>
    </row>
    <row r="18" spans="1:10" ht="15.75" thickBot="1" x14ac:dyDescent="0.3">
      <c r="A18" s="42" t="s">
        <v>39</v>
      </c>
      <c r="B18" s="29" t="s">
        <v>20</v>
      </c>
      <c r="C18" s="30"/>
      <c r="D18" s="43"/>
      <c r="E18" s="32"/>
      <c r="F18" s="32"/>
      <c r="G18" s="32"/>
      <c r="H18" s="32"/>
      <c r="I18" s="33"/>
      <c r="J18" s="34"/>
    </row>
    <row r="19" spans="1:10" x14ac:dyDescent="0.25">
      <c r="A19" s="44" t="s">
        <v>33</v>
      </c>
      <c r="B19" s="45">
        <v>0.8</v>
      </c>
      <c r="C19" s="46">
        <f>ROUND(C9*B19,2)</f>
        <v>31.2</v>
      </c>
      <c r="D19" s="18">
        <v>5.45</v>
      </c>
      <c r="E19" s="17">
        <f>ROUND(C19*E6,2)</f>
        <v>0.94</v>
      </c>
      <c r="F19" s="46">
        <f>C19*F6</f>
        <v>1.248</v>
      </c>
      <c r="G19" s="17">
        <f>ROUND(C19*G6,2)</f>
        <v>1.87</v>
      </c>
      <c r="H19" s="17">
        <f>ROUND(C19*H6,2)</f>
        <v>1.25</v>
      </c>
      <c r="I19" s="19">
        <f>ROUND(C19*I6,2)</f>
        <v>0.31</v>
      </c>
      <c r="J19" s="47">
        <f t="shared" ref="J19:J25" si="1">SUM(C19:I19)</f>
        <v>42.267999999999994</v>
      </c>
    </row>
    <row r="20" spans="1:10" x14ac:dyDescent="0.25">
      <c r="A20" s="37" t="s">
        <v>32</v>
      </c>
      <c r="B20" s="38">
        <v>0.7</v>
      </c>
      <c r="C20" s="17">
        <f>ROUND(C9*B20,2)</f>
        <v>27.3</v>
      </c>
      <c r="D20" s="18">
        <v>5.45</v>
      </c>
      <c r="E20" s="17">
        <f>ROUND(C20*E6,2)</f>
        <v>0.82</v>
      </c>
      <c r="F20" s="17">
        <f>ROUND(C20*F6,2)</f>
        <v>1.0900000000000001</v>
      </c>
      <c r="G20" s="17">
        <f>ROUND(C20*G6,2)</f>
        <v>1.64</v>
      </c>
      <c r="H20" s="17">
        <f>ROUND(C20*H6,2)</f>
        <v>1.0900000000000001</v>
      </c>
      <c r="I20" s="19">
        <f>ROUND(C20*I6,2)</f>
        <v>0.27</v>
      </c>
      <c r="J20" s="27">
        <f t="shared" si="1"/>
        <v>37.660000000000011</v>
      </c>
    </row>
    <row r="21" spans="1:10" x14ac:dyDescent="0.25">
      <c r="A21" s="37" t="s">
        <v>31</v>
      </c>
      <c r="B21" s="38">
        <v>0.65</v>
      </c>
      <c r="C21" s="17">
        <f>ROUND(C9*B21,2)</f>
        <v>25.35</v>
      </c>
      <c r="D21" s="18">
        <v>5.45</v>
      </c>
      <c r="E21" s="17">
        <f>ROUND(C21*E6,2)</f>
        <v>0.76</v>
      </c>
      <c r="F21" s="17">
        <f>ROUND(C21*F6,2)</f>
        <v>1.01</v>
      </c>
      <c r="G21" s="17">
        <f>ROUND(C21*G6,2)</f>
        <v>1.52</v>
      </c>
      <c r="H21" s="17">
        <f>ROUND(C21*H6,2)</f>
        <v>1.01</v>
      </c>
      <c r="I21" s="19">
        <f>ROUND(C21*I6,2)</f>
        <v>0.25</v>
      </c>
      <c r="J21" s="27">
        <f t="shared" si="1"/>
        <v>35.35</v>
      </c>
    </row>
    <row r="22" spans="1:10" x14ac:dyDescent="0.25">
      <c r="A22" s="37" t="s">
        <v>30</v>
      </c>
      <c r="B22" s="38">
        <v>0.6</v>
      </c>
      <c r="C22" s="17">
        <f>ROUND(C9*B22,2)</f>
        <v>23.4</v>
      </c>
      <c r="D22" s="39">
        <v>3.7</v>
      </c>
      <c r="E22" s="17">
        <f>ROUND(C22*E6,2)</f>
        <v>0.7</v>
      </c>
      <c r="F22" s="17">
        <f>ROUND(C22*F6,2)</f>
        <v>0.94</v>
      </c>
      <c r="G22" s="17">
        <f>ROUND(C22*G6,2)</f>
        <v>1.4</v>
      </c>
      <c r="H22" s="17">
        <f>ROUND(C22*H6,2)</f>
        <v>0.94</v>
      </c>
      <c r="I22" s="19">
        <f>ROUND(C22*I6,2)</f>
        <v>0.23</v>
      </c>
      <c r="J22" s="27">
        <f t="shared" si="1"/>
        <v>31.31</v>
      </c>
    </row>
    <row r="23" spans="1:10" x14ac:dyDescent="0.25">
      <c r="A23" s="37" t="s">
        <v>29</v>
      </c>
      <c r="B23" s="38">
        <v>0.55000000000000004</v>
      </c>
      <c r="C23" s="17">
        <f>ROUND(C9*B23,2)</f>
        <v>21.45</v>
      </c>
      <c r="D23" s="39">
        <v>3.7</v>
      </c>
      <c r="E23" s="17">
        <f>ROUND(C23*E6,2)</f>
        <v>0.64</v>
      </c>
      <c r="F23" s="17">
        <f>ROUND(C23*F6,2)</f>
        <v>0.86</v>
      </c>
      <c r="G23" s="17">
        <f>ROUND(C23*G6,2)</f>
        <v>1.29</v>
      </c>
      <c r="H23" s="17">
        <f>ROUND(C23*H6,2)</f>
        <v>0.86</v>
      </c>
      <c r="I23" s="19">
        <f>ROUND(C23*I6,2)</f>
        <v>0.21</v>
      </c>
      <c r="J23" s="27">
        <f t="shared" si="1"/>
        <v>29.009999999999998</v>
      </c>
    </row>
    <row r="24" spans="1:10" x14ac:dyDescent="0.25">
      <c r="A24" s="37" t="s">
        <v>28</v>
      </c>
      <c r="B24" s="38">
        <v>0.5</v>
      </c>
      <c r="C24" s="17">
        <f>ROUND(C9*B24,2)</f>
        <v>19.5</v>
      </c>
      <c r="D24" s="39">
        <v>3.7</v>
      </c>
      <c r="E24" s="17">
        <f>ROUND(C24*E6,2)</f>
        <v>0.59</v>
      </c>
      <c r="F24" s="17">
        <f>ROUND(C24*F6,2)</f>
        <v>0.78</v>
      </c>
      <c r="G24" s="17">
        <f>ROUND(C24*G6,2)</f>
        <v>1.17</v>
      </c>
      <c r="H24" s="17">
        <f>ROUND(C24*H6,2)</f>
        <v>0.78</v>
      </c>
      <c r="I24" s="19">
        <f>ROUND(C24*I6,2)</f>
        <v>0.2</v>
      </c>
      <c r="J24" s="27">
        <f t="shared" si="1"/>
        <v>26.720000000000002</v>
      </c>
    </row>
    <row r="25" spans="1:10" x14ac:dyDescent="0.25">
      <c r="A25" s="37" t="s">
        <v>27</v>
      </c>
      <c r="B25" s="38">
        <v>0.45</v>
      </c>
      <c r="C25" s="17">
        <f>ROUND(C9*B25,2)</f>
        <v>17.55</v>
      </c>
      <c r="D25" s="39">
        <v>3.7</v>
      </c>
      <c r="E25" s="17">
        <f>ROUND(C25*E6,2)</f>
        <v>0.53</v>
      </c>
      <c r="F25" s="17">
        <f>ROUND(C25*F6,2)</f>
        <v>0.7</v>
      </c>
      <c r="G25" s="17">
        <f>ROUND(C25*G6,2)</f>
        <v>1.05</v>
      </c>
      <c r="H25" s="17">
        <f>ROUND(C25*H6,2)</f>
        <v>0.7</v>
      </c>
      <c r="I25" s="19">
        <f>ROUND(C25*I6,2)</f>
        <v>0.18</v>
      </c>
      <c r="J25" s="27">
        <f t="shared" si="1"/>
        <v>24.41</v>
      </c>
    </row>
    <row r="27" spans="1:10" ht="20.25" customHeight="1" x14ac:dyDescent="0.25">
      <c r="A27" s="48" t="s">
        <v>35</v>
      </c>
      <c r="B27" s="48"/>
      <c r="C27" s="4"/>
      <c r="D27" s="4"/>
      <c r="E27" s="4"/>
      <c r="F27" s="4"/>
      <c r="G27" s="4"/>
      <c r="H27" s="4"/>
      <c r="I27" s="4"/>
      <c r="J27" s="5"/>
    </row>
    <row r="28" spans="1:10" ht="18" customHeight="1" x14ac:dyDescent="0.25">
      <c r="C28" s="48"/>
      <c r="D28" s="4"/>
      <c r="E28" s="4"/>
      <c r="F28" s="4"/>
      <c r="G28" s="4"/>
      <c r="H28" s="4"/>
      <c r="I28" s="4"/>
      <c r="J28" s="5"/>
    </row>
    <row r="29" spans="1:10" x14ac:dyDescent="0.25">
      <c r="A29" s="49" t="s">
        <v>38</v>
      </c>
      <c r="B29" s="49"/>
      <c r="C29" s="4"/>
      <c r="D29" s="4"/>
      <c r="E29" s="4"/>
      <c r="F29" s="4"/>
      <c r="G29" s="4"/>
      <c r="H29" s="4"/>
      <c r="I29" s="4"/>
      <c r="J29" s="5"/>
    </row>
    <row r="30" spans="1:10" x14ac:dyDescent="0.25">
      <c r="A30" s="49" t="s">
        <v>37</v>
      </c>
      <c r="B30" s="49"/>
      <c r="J30" s="5"/>
    </row>
    <row r="31" spans="1:10" x14ac:dyDescent="0.25">
      <c r="J31" s="5"/>
    </row>
    <row r="32" spans="1:10" ht="23.25" customHeight="1" x14ac:dyDescent="0.25">
      <c r="A32" s="50" t="s">
        <v>36</v>
      </c>
      <c r="B32" s="50"/>
      <c r="J32" s="5"/>
    </row>
  </sheetData>
  <mergeCells count="2">
    <mergeCell ref="A1:J1"/>
    <mergeCell ref="A3:J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Aiken</dc:creator>
  <cp:lastModifiedBy>Dale Hanson</cp:lastModifiedBy>
  <cp:lastPrinted>2025-05-28T14:30:06Z</cp:lastPrinted>
  <dcterms:created xsi:type="dcterms:W3CDTF">2025-05-23T14:11:25Z</dcterms:created>
  <dcterms:modified xsi:type="dcterms:W3CDTF">2026-05-29T20:00:35Z</dcterms:modified>
</cp:coreProperties>
</file>